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<sst xmlns="http://schemas.openxmlformats.org/spreadsheetml/2006/main" count="24" uniqueCount="19">
  <si>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LOCMARIA</t>
  </si>
  <si>
    <t>HENNEBONT</t>
  </si>
  <si>
    <t>BREST</t>
  </si>
  <si>
    <t>ST BRIEUC</t>
  </si>
  <si>
    <t>TREGUEUX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</si>
  <si>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</si>
  <si>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</si>
  <si>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</si>
  <si>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</si>
  <si>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</si>
  <si>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</si>
  <si>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</si>
  <si>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</si>
  <si>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</si>
  <si>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</si>
  <si>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CLASSEMENT CLUB 2011</t>
  </si>
  <si>
    <t>ROSTRENEN</t>
  </si>
  <si>
    <t>CC BLAVET</t>
  </si>
  <si>
    <t>CORNOUAILLE BMX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</si>
</sst>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5.8515625" style="0" customWidth="1"/>
    <col min="2" max="2" width="17.7109375" style="0" customWidth="1"/>
    <col min="3" max="10" width="12.140625" style="1" customWidth="1"/>
  </cols>
  <sheetData>
    <row r="1" spans="2:10" ht="12.75">
      <c r="B1" s="4" t="s">
        <v>15</v>
      </c>
      <c r="C1" s="4"/>
      <c r="D1" s="4"/>
      <c r="E1" s="4"/>
      <c r="F1" s="4"/>
      <c r="G1" s="4"/>
      <c r="H1" s="4"/>
      <c r="I1" s="4"/>
      <c r="J1" s="4"/>
    </row>
    <row r="3" spans="2:10" ht="21" customHeight="1">
      <c r="B3" s="2"/>
      <c r="C3" s="3" t="s">
        <v>7</v>
      </c>
      <c r="D3" s="3" t="s">
        <v>4</v>
      </c>
      <c r="E3" s="3" t="s">
        <v>5</v>
      </c>
      <c r="F3" s="3" t="s">
        <v>11</v>
      </c>
      <c r="G3" s="3" t="s">
        <v>16</v>
      </c>
      <c r="H3" s="3" t="s">
        <v>13</v>
      </c>
      <c r="I3" s="3" t="s">
        <v>1</v>
      </c>
      <c r="J3" s="3" t="s">
        <v>14</v>
      </c>
    </row>
    <row r="4" spans="1:10" ht="21" customHeight="1">
      <c r="A4">
        <v>1</v>
      </c>
      <c r="B4" s="2" t="s">
        <v>1</v>
      </c>
      <c r="C4" s="3">
        <f>19+30+34+27+23</f>
        <v>133</v>
      </c>
      <c r="D4" s="3">
        <f>27+30+39+22</f>
        <v>118</v>
      </c>
      <c r="E4" s="3">
        <f>42+46+18</f>
        <v>106</v>
      </c>
      <c r="F4" s="3">
        <f>34+24+20+23+30</f>
        <v>131</v>
      </c>
      <c r="G4" s="3">
        <f>64+25+52</f>
        <v>141</v>
      </c>
      <c r="H4" s="3"/>
      <c r="I4" s="3"/>
      <c r="J4" s="3">
        <f>SUM(C4:I4)</f>
        <v>629</v>
      </c>
    </row>
    <row r="5" spans="1:10" ht="21" customHeight="1">
      <c r="A5">
        <v>2</v>
      </c>
      <c r="B5" s="2" t="s">
        <v>9</v>
      </c>
      <c r="C5" s="3">
        <f>22+25+26+26+21</f>
        <v>120</v>
      </c>
      <c r="D5" s="3">
        <f>34+47+22+17</f>
        <v>120</v>
      </c>
      <c r="E5" s="3">
        <f>23+34+27+40</f>
        <v>124</v>
      </c>
      <c r="F5" s="3">
        <f>22+30+19+22+25</f>
        <v>118</v>
      </c>
      <c r="G5" s="3">
        <f>18+25+54+30</f>
        <v>127</v>
      </c>
      <c r="H5" s="3"/>
      <c r="I5" s="3"/>
      <c r="J5" s="3">
        <f>SUM(C5:I5)</f>
        <v>609</v>
      </c>
    </row>
    <row r="6" spans="1:10" ht="21" customHeight="1">
      <c r="A6">
        <v>3</v>
      </c>
      <c r="B6" s="2" t="s">
        <v>3</v>
      </c>
      <c r="C6" s="3">
        <f>26+30+15+30+30</f>
        <v>131</v>
      </c>
      <c r="D6" s="3">
        <f>26+20+21+19+26</f>
        <v>112</v>
      </c>
      <c r="E6" s="3">
        <f>38+52+19</f>
        <v>109</v>
      </c>
      <c r="F6" s="3">
        <f>26+22+34+21+26</f>
        <v>129</v>
      </c>
      <c r="G6" s="3">
        <f>26+19+49+17</f>
        <v>111</v>
      </c>
      <c r="H6" s="3"/>
      <c r="I6" s="3"/>
      <c r="J6" s="3">
        <f>SUM(C6:I6)</f>
        <v>592</v>
      </c>
    </row>
    <row r="7" spans="1:10" ht="21" customHeight="1">
      <c r="A7">
        <v>4</v>
      </c>
      <c r="B7" s="2" t="s">
        <v>6</v>
      </c>
      <c r="C7" s="3">
        <f>18+20+26+45</f>
        <v>109</v>
      </c>
      <c r="D7" s="3">
        <f>19+21+26+30</f>
        <v>96</v>
      </c>
      <c r="E7" s="3">
        <f>18+16+26+15+26</f>
        <v>101</v>
      </c>
      <c r="F7" s="3">
        <f>16+18+30+8+23</f>
        <v>95</v>
      </c>
      <c r="G7" s="3">
        <f>46+23+15+26</f>
        <v>110</v>
      </c>
      <c r="H7" s="3"/>
      <c r="I7" s="3"/>
      <c r="J7" s="3">
        <f>SUM(C7:I7)</f>
        <v>511</v>
      </c>
    </row>
    <row r="8" spans="1:10" ht="21" customHeight="1">
      <c r="A8">
        <v>5</v>
      </c>
      <c r="B8" s="2" t="s">
        <v>0</v>
      </c>
      <c r="C8" s="3">
        <f>26+15+21+30+21</f>
        <v>113</v>
      </c>
      <c r="D8" s="3">
        <f>7+19+9+18+34</f>
        <v>87</v>
      </c>
      <c r="E8" s="3">
        <f>31+59</f>
        <v>90</v>
      </c>
      <c r="F8" s="3">
        <f>47+25+19+26</f>
        <v>117</v>
      </c>
      <c r="G8" s="3">
        <f>34+9+22+21</f>
        <v>86</v>
      </c>
      <c r="H8" s="3"/>
      <c r="I8" s="3"/>
      <c r="J8" s="3">
        <f>SUM(C8:I8)</f>
        <v>493</v>
      </c>
    </row>
    <row r="9" spans="1:10" ht="21" customHeight="1">
      <c r="A9">
        <v>6</v>
      </c>
      <c r="B9" s="2" t="s">
        <v>11</v>
      </c>
      <c r="C9" s="3">
        <f>18+12+30</f>
        <v>60</v>
      </c>
      <c r="D9" s="3">
        <f>22+27+15+26+9</f>
        <v>99</v>
      </c>
      <c r="E9" s="3">
        <f>28+26+6</f>
        <v>60</v>
      </c>
      <c r="F9" s="3">
        <f>34+27+14+41</f>
        <v>116</v>
      </c>
      <c r="G9" s="3">
        <f>40+17+27+18</f>
        <v>102</v>
      </c>
      <c r="H9" s="3"/>
      <c r="I9" s="3"/>
      <c r="J9" s="3">
        <f>SUM(C9:I9)</f>
        <v>437</v>
      </c>
    </row>
    <row r="10" spans="1:10" ht="21" customHeight="1">
      <c r="A10">
        <v>7</v>
      </c>
      <c r="B10" s="2" t="s">
        <v>8</v>
      </c>
      <c r="C10" s="3">
        <f>26+16+23+19</f>
        <v>84</v>
      </c>
      <c r="D10" s="3">
        <f>19+36+19+26</f>
        <v>100</v>
      </c>
      <c r="E10" s="3">
        <f>30+26+12</f>
        <v>68</v>
      </c>
      <c r="F10" s="3">
        <f>19+21+22+30</f>
        <v>92</v>
      </c>
      <c r="G10" s="3">
        <f>30+16+15+18</f>
        <v>79</v>
      </c>
      <c r="H10" s="3"/>
      <c r="I10" s="3"/>
      <c r="J10" s="3">
        <f>SUM(C10:I10)</f>
        <v>423</v>
      </c>
    </row>
    <row r="11" spans="1:10" ht="21" customHeight="1">
      <c r="A11">
        <v>8</v>
      </c>
      <c r="B11" s="2" t="s">
        <v>10</v>
      </c>
      <c r="C11" s="3">
        <f>14+23+23+21+21</f>
        <v>102</v>
      </c>
      <c r="D11" s="3">
        <f>12+16+19+16</f>
        <v>63</v>
      </c>
      <c r="E11" s="3">
        <f>17+15+25+23</f>
        <v>80</v>
      </c>
      <c r="F11" s="3">
        <f>20+18+18+13+8</f>
        <v>77</v>
      </c>
      <c r="G11" s="3">
        <f>18+23+16+17+19</f>
        <v>93</v>
      </c>
      <c r="H11" s="3"/>
      <c r="I11" s="3"/>
      <c r="J11" s="3">
        <f>SUM(C11:I11)</f>
        <v>415</v>
      </c>
    </row>
    <row r="12" spans="1:10" ht="21" customHeight="1">
      <c r="A12">
        <v>9</v>
      </c>
      <c r="B12" s="2" t="s">
        <v>5</v>
      </c>
      <c r="C12" s="3">
        <f>34+12+13+8+8</f>
        <v>75</v>
      </c>
      <c r="D12" s="3">
        <f>34+20+17</f>
        <v>71</v>
      </c>
      <c r="E12" s="3">
        <f>25+30+21+13</f>
        <v>89</v>
      </c>
      <c r="F12" s="3">
        <f>10+15+12+17</f>
        <v>54</v>
      </c>
      <c r="G12" s="3">
        <f>17+9+18+23</f>
        <v>67</v>
      </c>
      <c r="H12" s="3"/>
      <c r="I12" s="3"/>
      <c r="J12" s="3">
        <f>SUM(C12:I12)</f>
        <v>356</v>
      </c>
    </row>
    <row r="13" spans="1:10" ht="21" customHeight="1">
      <c r="A13">
        <v>10</v>
      </c>
      <c r="B13" s="2" t="s">
        <v>13</v>
      </c>
      <c r="C13" s="3">
        <f>16+7+26+10</f>
        <v>59</v>
      </c>
      <c r="D13" s="3">
        <f>5+8+20+16</f>
        <v>49</v>
      </c>
      <c r="E13" s="3">
        <f>26+28</f>
        <v>54</v>
      </c>
      <c r="F13" s="3">
        <f>11+4+7+14+8</f>
        <v>44</v>
      </c>
      <c r="G13" s="3">
        <f>18+17+19</f>
        <v>54</v>
      </c>
      <c r="H13" s="3"/>
      <c r="I13" s="3"/>
      <c r="J13" s="3">
        <f>SUM(C13:I13)</f>
        <v>260</v>
      </c>
    </row>
    <row r="14" spans="1:10" ht="21" customHeight="1">
      <c r="A14">
        <v>11</v>
      </c>
      <c r="B14" s="2" t="s">
        <v>2</v>
      </c>
      <c r="C14" s="3">
        <f>8+16+7+11+13</f>
        <v>55</v>
      </c>
      <c r="D14" s="3">
        <f>19+7+10</f>
        <v>36</v>
      </c>
      <c r="E14" s="3">
        <f>18+16+20</f>
        <v>54</v>
      </c>
      <c r="F14" s="3">
        <f>20+25+4</f>
        <v>49</v>
      </c>
      <c r="G14" s="3">
        <f>6+7+19+19</f>
        <v>51</v>
      </c>
      <c r="H14" s="3"/>
      <c r="I14" s="3"/>
      <c r="J14" s="3">
        <f>SUM(C14:I14)</f>
        <v>245</v>
      </c>
    </row>
    <row r="15" spans="1:10" ht="21" customHeight="1">
      <c r="A15">
        <v>12</v>
      </c>
      <c r="B15" s="2" t="s">
        <v>18</v>
      </c>
      <c r="C15" s="3">
        <f>3+18+20+8</f>
        <v>49</v>
      </c>
      <c r="D15" s="3">
        <f>9+13+22+7</f>
        <v>51</v>
      </c>
      <c r="E15" s="3">
        <f>30+6+16</f>
        <v>52</v>
      </c>
      <c r="F15" s="3">
        <f>17+7+10</f>
        <v>34</v>
      </c>
      <c r="G15" s="3">
        <f>26+6+16</f>
        <v>48</v>
      </c>
      <c r="H15" s="3"/>
      <c r="I15" s="3"/>
      <c r="J15" s="3">
        <f>SUM(C15:I15)</f>
        <v>234</v>
      </c>
    </row>
    <row r="16" spans="1:10" ht="21" customHeight="1">
      <c r="A16">
        <v>13</v>
      </c>
      <c r="B16" s="2" t="s">
        <v>7</v>
      </c>
      <c r="C16" s="3">
        <f>19+4+16+12</f>
        <v>51</v>
      </c>
      <c r="D16" s="3">
        <f>28+10+8</f>
        <v>46</v>
      </c>
      <c r="E16" s="3">
        <f>27+7</f>
        <v>34</v>
      </c>
      <c r="F16" s="3">
        <f>4+27+14+6</f>
        <v>51</v>
      </c>
      <c r="G16" s="3">
        <f>5+18+17</f>
        <v>40</v>
      </c>
      <c r="H16" s="3"/>
      <c r="I16" s="3"/>
      <c r="J16" s="3">
        <f>SUM(C16:I16)</f>
        <v>222</v>
      </c>
    </row>
    <row r="17" spans="1:10" ht="21" customHeight="1">
      <c r="A17">
        <v>14</v>
      </c>
      <c r="B17" s="2" t="s">
        <v>17</v>
      </c>
      <c r="C17" s="3">
        <v>11</v>
      </c>
      <c r="D17" s="3">
        <f>20+10</f>
        <v>30</v>
      </c>
      <c r="E17" s="3">
        <f>27+9</f>
        <v>36</v>
      </c>
      <c r="F17" s="3">
        <f>17+10+15+8</f>
        <v>50</v>
      </c>
      <c r="G17" s="3">
        <f>33+10</f>
        <v>43</v>
      </c>
      <c r="H17" s="3"/>
      <c r="I17" s="3"/>
      <c r="J17" s="3">
        <f>SUM(C17:I17)</f>
        <v>170</v>
      </c>
    </row>
    <row r="18" spans="1:10" ht="21" customHeight="1">
      <c r="A18">
        <v>15</v>
      </c>
      <c r="B18" s="2" t="s">
        <v>12</v>
      </c>
      <c r="C18" s="3">
        <f>17+4+16+3</f>
        <v>40</v>
      </c>
      <c r="D18" s="3">
        <f>14+8</f>
        <v>22</v>
      </c>
      <c r="E18" s="3">
        <f>15+6</f>
        <v>21</v>
      </c>
      <c r="F18" s="3">
        <f>20+17</f>
        <v>37</v>
      </c>
      <c r="G18" s="3">
        <f>19+10</f>
        <v>29</v>
      </c>
      <c r="H18" s="3"/>
      <c r="I18" s="3"/>
      <c r="J18" s="3">
        <f>SUM(C18:I18)</f>
        <v>149</v>
      </c>
    </row>
  </sheetData>
  <mergeCells count="1">
    <mergeCell ref="B1:J1"/>
  </mergeCells>
  <printOptions/>
  <pageMargins left="0.47" right="0.75" top="1" bottom="1" header="0.4921259845" footer="0.4921259845"/>
  <pageSetup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CRBMX</cp:lastModifiedBy>
  <cp:lastPrinted>2011-04-03T16:20:25Z</cp:lastPrinted>
  <dcterms:created xsi:type="dcterms:W3CDTF">2009-03-01T17:46:24Z</dcterms:created>
  <dcterms:modified xsi:type="dcterms:W3CDTF">2011-04-03T16:20:30Z</dcterms:modified>
  <cp:category/>
  <cp:version/>
  <cp:contentType/>
  <cp:contentStatus/>
</cp:coreProperties>
</file>